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uillermina\Desktop\EJECUCION 2026\"/>
    </mc:Choice>
  </mc:AlternateContent>
  <xr:revisionPtr revIDLastSave="0" documentId="13_ncr:1_{34BD329D-6F54-4D89-BAE6-12D04F2FBF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ENERO" sheetId="1" r:id="rId1"/>
  </sheets>
  <definedNames>
    <definedName name="_xlnm.Print_Area" localSheetId="0">'EJE. PORTAL ENERO'!$A$1:$Q$110</definedName>
    <definedName name="_xlnm.Print_Titles" localSheetId="0">'EJE. PORTAL ENERO'!$1:$7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38" i="1"/>
  <c r="C54" i="1"/>
  <c r="C27" i="1"/>
  <c r="C17" i="1"/>
  <c r="C89" i="1" l="1"/>
  <c r="H27" i="1"/>
  <c r="G11" i="1" l="1"/>
  <c r="F17" i="1" l="1"/>
  <c r="K17" i="1" l="1"/>
  <c r="N38" i="1" l="1"/>
  <c r="N11" i="1" l="1"/>
  <c r="M38" i="1" l="1"/>
  <c r="L17" i="1" l="1"/>
  <c r="H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<sst xmlns="http://schemas.openxmlformats.org/spreadsheetml/2006/main" count="114" uniqueCount="114">
  <si>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</si>
  <si>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</si>
  <si>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</si>
  <si>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</si>
  <si>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</si>
  <si>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</si>
  <si>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</si>
  <si>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</si>
  <si>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</si>
  <si>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</si>
  <si>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</si>
  <si>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</si>
  <si>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</si>
  <si>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</si>
  <si>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</si>
  <si>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</si>
  <si>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</si>
  <si>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</si>
  <si>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</si>
  <si>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</si>
  <si>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</si>
  <si>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</si>
  <si>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</si>
  <si>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</si>
  <si>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</si>
  <si>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</si>
  <si>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</si>
  <si>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</si>
  <si>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</si>
  <si>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</si>
  <si>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</si>
  <si>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</si>
  <si>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</si>
  <si>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</si>
  <si>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</si>
  <si>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</si>
  <si>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</si>
  <si>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</si>
  <si>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</si>
  <si>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</si>
  <si>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</si>
  <si>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</si>
  <si>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</si>
  <si>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</si>
  <si>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</si>
  <si>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</si>
  <si>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</si>
  <si>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</si>
  <si>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</si>
  <si>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</si>
  <si>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</si>
  <si>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</si>
  <si>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</si>
  <si>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</si>
  <si>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</si>
  <si>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</si>
  <si>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</si>
  <si>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</si>
  <si>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</si>
  <si>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</si>
  <si>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</si>
  <si>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</si>
  <si>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</si>
  <si>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</si>
  <si>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</si>
  <si>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</si>
  <si>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</si>
  <si>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</si>
  <si>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</si>
  <si>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</si>
  <si>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</si>
  <si>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</si>
  <si>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</si>
  <si>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</si>
  <si>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</si>
  <si>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</si>
  <si>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</si>
  <si>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</si>
  <si>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</si>
  <si>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</si>
  <si>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</si>
  <si>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</si>
  <si>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</si>
  <si>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</si>
  <si>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</si>
  <si>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</si>
  <si>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</si>
  <si>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</si>
  <si>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</si>
  <si>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</si>
  <si>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</si>
  <si>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</si>
  <si>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</si>
  <si>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</si>
  <si>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</si>
  <si>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</si>
  <si>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</si>
  <si>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</si>
  <si>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</si>
  <si>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</si>
  <si>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</si>
  <si>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</si>
  <si>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</si>
  <si>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</si>
  <si>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</si>
  <si>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</si>
  <si>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</si>
  <si>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</si>
  <si>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</si>
  <si>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 xml:space="preserve"> Contadora General </t>
  </si>
  <si>
    <t>Directora Financiera</t>
  </si>
  <si>
    <t>Director Ejecutivo</t>
  </si>
  <si>
    <t xml:space="preserve">Milciades A. Noboa Diaz </t>
  </si>
  <si>
    <t>División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</si>
</sst>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92" zoomScale="83" zoomScaleNormal="85" zoomScaleSheetLayoutView="83" workbookViewId="0">
      <pane xSplit="1" topLeftCell="C1" activePane="topRight" state="frozen"/>
      <selection activeCell="B1" sqref="B1"/>
      <selection pane="topRight" activeCell="H98" sqref="H98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69" t="s">
        <v>105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2:17" ht="17.399999999999999" x14ac:dyDescent="0.3">
      <c r="B2" s="69" t="s">
        <v>106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2:17" ht="18.75" customHeight="1" x14ac:dyDescent="0.3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2:17" ht="18.75" customHeight="1" x14ac:dyDescent="0.3">
      <c r="B4" s="69" t="s">
        <v>113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2:17" ht="15" customHeight="1" x14ac:dyDescent="0.3">
      <c r="B5" s="70" t="s">
        <v>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2:17" ht="15" customHeight="1" x14ac:dyDescent="0.3">
      <c r="B6" s="71">
        <v>46053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2:17" ht="16.2" x14ac:dyDescent="0.3">
      <c r="B7" s="70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103</v>
      </c>
      <c r="D9" s="46" t="s">
        <v>102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79879604</v>
      </c>
      <c r="D11" s="49"/>
      <c r="E11" s="51">
        <f t="shared" ref="E11:N11" si="0">+E12+E13+E16+E14+E15</f>
        <v>5362197.57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5362197.57</v>
      </c>
    </row>
    <row r="12" spans="2:17" x14ac:dyDescent="0.3">
      <c r="B12" s="52" t="s">
        <v>18</v>
      </c>
      <c r="C12" s="66">
        <v>61096923</v>
      </c>
      <c r="D12" s="67"/>
      <c r="E12" s="65">
        <v>4662571</v>
      </c>
      <c r="F12" s="65"/>
      <c r="G12" s="55"/>
      <c r="H12" s="56"/>
      <c r="I12" s="56"/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4662571</v>
      </c>
    </row>
    <row r="13" spans="2:17" x14ac:dyDescent="0.3">
      <c r="B13" s="52" t="s">
        <v>19</v>
      </c>
      <c r="C13" s="66">
        <v>10382073</v>
      </c>
      <c r="D13" s="65"/>
      <c r="E13" s="54">
        <v>0</v>
      </c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/>
      <c r="D14" s="67"/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/>
      <c r="D15" s="66"/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8400608</v>
      </c>
      <c r="D16" s="65"/>
      <c r="E16" s="65">
        <v>699626.57</v>
      </c>
      <c r="F16" s="65"/>
      <c r="G16" s="55"/>
      <c r="H16" s="56"/>
      <c r="I16" s="56"/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699626.57</v>
      </c>
    </row>
    <row r="17" spans="2:17" ht="31.5" customHeight="1" x14ac:dyDescent="0.3">
      <c r="B17" s="47" t="s">
        <v>23</v>
      </c>
      <c r="C17" s="48">
        <f>+C18+C19+C20+C21+C22+C23+C24+C25+C26</f>
        <v>10721895</v>
      </c>
      <c r="D17" s="49"/>
      <c r="E17" s="51">
        <f>+E18+E19+E20+E21+E24+E25+E23+E22+E26</f>
        <v>184088.84</v>
      </c>
      <c r="F17" s="51">
        <f>+F18+F19+F20+F21+F24+F25+F23+F22+F26</f>
        <v>0</v>
      </c>
      <c r="G17" s="51">
        <f t="shared" ref="G17:P17" si="3">+G18+G19+G20+G21+G24+G25+G23+G22+G26</f>
        <v>0</v>
      </c>
      <c r="H17" s="51">
        <f t="shared" si="3"/>
        <v>0</v>
      </c>
      <c r="I17" s="51">
        <f t="shared" si="3"/>
        <v>0</v>
      </c>
      <c r="J17" s="51">
        <v>0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184088.84</v>
      </c>
    </row>
    <row r="18" spans="2:17" x14ac:dyDescent="0.3">
      <c r="B18" s="52" t="s">
        <v>24</v>
      </c>
      <c r="C18" s="53">
        <v>3939095</v>
      </c>
      <c r="D18" s="49"/>
      <c r="E18" s="65">
        <v>151251.34</v>
      </c>
      <c r="F18" s="54"/>
      <c r="G18" s="54"/>
      <c r="H18" s="54"/>
      <c r="I18" s="54"/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151251.34</v>
      </c>
    </row>
    <row r="19" spans="2:17" x14ac:dyDescent="0.3">
      <c r="B19" s="52" t="s">
        <v>25</v>
      </c>
      <c r="C19" s="66">
        <v>110000</v>
      </c>
      <c r="D19" s="66"/>
      <c r="E19" s="54">
        <v>0</v>
      </c>
      <c r="F19" s="54">
        <v>0</v>
      </c>
      <c r="G19" s="54">
        <v>0</v>
      </c>
      <c r="H19" s="54">
        <v>0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0" spans="2:17" x14ac:dyDescent="0.3">
      <c r="B20" s="52" t="s">
        <v>26</v>
      </c>
      <c r="C20" s="66">
        <v>600000</v>
      </c>
      <c r="D20" s="66"/>
      <c r="E20" s="65">
        <v>20300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20300</v>
      </c>
    </row>
    <row r="21" spans="2:17" ht="18" customHeight="1" x14ac:dyDescent="0.3">
      <c r="B21" s="52" t="s">
        <v>27</v>
      </c>
      <c r="C21" s="53">
        <v>3600000</v>
      </c>
      <c r="D21" s="49"/>
      <c r="E21" s="54">
        <v>0</v>
      </c>
      <c r="F21" s="54">
        <v>0</v>
      </c>
      <c r="G21" s="54"/>
      <c r="H21" s="54">
        <v>0</v>
      </c>
      <c r="I21" s="54"/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200000</v>
      </c>
      <c r="D24" s="49"/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8" x14ac:dyDescent="0.3">
      <c r="B25" s="52" t="s">
        <v>31</v>
      </c>
      <c r="C25" s="66">
        <v>300000</v>
      </c>
      <c r="D25" s="65"/>
      <c r="E25" s="54">
        <v>0</v>
      </c>
      <c r="F25" s="54"/>
      <c r="G25" s="54"/>
      <c r="H25" s="54"/>
      <c r="I25" s="54"/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>
        <v>1972800</v>
      </c>
      <c r="D26" s="49"/>
      <c r="E26" s="65">
        <v>12537.5</v>
      </c>
      <c r="F26" s="54"/>
      <c r="G26" s="54"/>
      <c r="H26" s="54">
        <v>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12537.5</v>
      </c>
    </row>
    <row r="27" spans="2:17" x14ac:dyDescent="0.3">
      <c r="B27" s="47" t="s">
        <v>33</v>
      </c>
      <c r="C27" s="48">
        <f>+C28+C29+C30+C31+C32+C33+C34+C35+C36+C37</f>
        <v>12530959</v>
      </c>
      <c r="D27" s="49"/>
      <c r="E27" s="51">
        <f t="shared" ref="E27:L27" si="4">+E28+E29+E30+E31+E32+E33+E34+E35+E36+E37</f>
        <v>3071.88</v>
      </c>
      <c r="F27" s="51">
        <f t="shared" si="4"/>
        <v>0</v>
      </c>
      <c r="G27" s="51">
        <f t="shared" si="4"/>
        <v>0</v>
      </c>
      <c r="H27" s="51">
        <f t="shared" si="4"/>
        <v>0</v>
      </c>
      <c r="I27" s="51">
        <f t="shared" si="4"/>
        <v>0</v>
      </c>
      <c r="J27" s="51">
        <v>0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3071.88</v>
      </c>
    </row>
    <row r="28" spans="2:17" x14ac:dyDescent="0.3">
      <c r="B28" s="52" t="s">
        <v>34</v>
      </c>
      <c r="C28" s="53">
        <v>140000</v>
      </c>
      <c r="D28" s="49"/>
      <c r="E28" s="65">
        <v>3071.88</v>
      </c>
      <c r="F28" s="54">
        <v>0</v>
      </c>
      <c r="G28" s="54"/>
      <c r="H28" s="54"/>
      <c r="I28" s="54"/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3071.88</v>
      </c>
    </row>
    <row r="29" spans="2:17" x14ac:dyDescent="0.3">
      <c r="B29" s="52" t="s">
        <v>35</v>
      </c>
      <c r="C29" s="53">
        <v>100000</v>
      </c>
      <c r="D29" s="49"/>
      <c r="E29" s="54">
        <v>0</v>
      </c>
      <c r="F29" s="54">
        <v>0</v>
      </c>
      <c r="G29" s="54"/>
      <c r="H29" s="54">
        <v>0</v>
      </c>
      <c r="I29" s="54"/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0" spans="2:17" x14ac:dyDescent="0.3">
      <c r="B30" s="52" t="s">
        <v>36</v>
      </c>
      <c r="C30" s="53">
        <v>680000</v>
      </c>
      <c r="D30" s="49"/>
      <c r="E30" s="54">
        <v>0</v>
      </c>
      <c r="F30" s="54"/>
      <c r="G30" s="54"/>
      <c r="H30" s="54"/>
      <c r="I30" s="54"/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1" spans="2:17" x14ac:dyDescent="0.3">
      <c r="B31" s="52" t="s">
        <v>37</v>
      </c>
      <c r="C31" s="65"/>
      <c r="D31" s="49"/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/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3" spans="2:17" ht="28.8" x14ac:dyDescent="0.3">
      <c r="B33" s="52" t="s">
        <v>39</v>
      </c>
      <c r="C33" s="53">
        <v>25000</v>
      </c>
      <c r="D33" s="49"/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8" x14ac:dyDescent="0.3">
      <c r="B34" s="52" t="s">
        <v>40</v>
      </c>
      <c r="C34" s="65">
        <v>3600000</v>
      </c>
      <c r="D34" s="49"/>
      <c r="E34" s="54">
        <v>0</v>
      </c>
      <c r="F34" s="54"/>
      <c r="G34" s="54"/>
      <c r="H34" s="54"/>
      <c r="I34" s="54"/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5" spans="2:17" x14ac:dyDescent="0.3">
      <c r="B35" s="52" t="s">
        <v>101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7985959</v>
      </c>
      <c r="D37" s="49"/>
      <c r="E37" s="54">
        <v>0</v>
      </c>
      <c r="F37" s="54"/>
      <c r="G37" s="54"/>
      <c r="H37" s="54"/>
      <c r="I37" s="54"/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800000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0</v>
      </c>
      <c r="I54" s="51">
        <f t="shared" si="6"/>
        <v>0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5" spans="2:17" x14ac:dyDescent="0.3">
      <c r="B55" s="52" t="s">
        <v>60</v>
      </c>
      <c r="C55" s="65">
        <v>700000</v>
      </c>
      <c r="D55" s="49"/>
      <c r="E55" s="54">
        <v>0</v>
      </c>
      <c r="F55" s="54">
        <v>0</v>
      </c>
      <c r="G55" s="54"/>
      <c r="H55" s="54">
        <v>0</v>
      </c>
      <c r="I55" s="54"/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6" spans="2:17" x14ac:dyDescent="0.3">
      <c r="B56" s="52" t="s">
        <v>61</v>
      </c>
      <c r="C56" s="53">
        <v>50000</v>
      </c>
      <c r="D56" s="49"/>
      <c r="E56" s="54">
        <v>0</v>
      </c>
      <c r="F56" s="54">
        <v>0</v>
      </c>
      <c r="G56" s="54">
        <v>0</v>
      </c>
      <c r="H56" s="54"/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>
        <v>50000</v>
      </c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5549358.29</v>
      </c>
      <c r="F76" s="63">
        <f t="shared" si="9"/>
        <v>0</v>
      </c>
      <c r="G76" s="63">
        <f t="shared" si="9"/>
        <v>0</v>
      </c>
      <c r="H76" s="63">
        <f t="shared" si="9"/>
        <v>0</v>
      </c>
      <c r="I76" s="63">
        <f t="shared" si="9"/>
        <v>0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5549358.29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103932458</v>
      </c>
      <c r="D89" s="3"/>
      <c r="E89" s="24">
        <f>E76+E87</f>
        <v>5549358.29</v>
      </c>
      <c r="F89" s="24">
        <f t="shared" ref="F89:O89" si="11">F76+F87</f>
        <v>0</v>
      </c>
      <c r="G89" s="24">
        <f t="shared" si="11"/>
        <v>0</v>
      </c>
      <c r="H89" s="24">
        <f t="shared" si="11"/>
        <v>0</v>
      </c>
      <c r="I89" s="24">
        <f t="shared" si="11"/>
        <v>0</v>
      </c>
      <c r="J89" s="24">
        <f t="shared" si="11"/>
        <v>0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5549358.29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104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8" t="s">
        <v>108</v>
      </c>
      <c r="F104" s="68"/>
      <c r="G104" s="68"/>
      <c r="H104" s="28"/>
      <c r="I104" s="28"/>
      <c r="J104" s="68" t="s">
        <v>112</v>
      </c>
      <c r="K104" s="68"/>
      <c r="L104" s="68"/>
      <c r="M104" s="2"/>
      <c r="N104" s="2"/>
      <c r="O104" s="73" t="s">
        <v>107</v>
      </c>
      <c r="P104" s="73"/>
      <c r="Q104" s="73"/>
    </row>
    <row r="105" spans="1:17" s="10" customFormat="1" ht="17.399999999999999" x14ac:dyDescent="0.3">
      <c r="B105" s="11"/>
      <c r="D105" s="11"/>
      <c r="E105" s="72" t="s">
        <v>110</v>
      </c>
      <c r="F105" s="72"/>
      <c r="G105" s="72"/>
      <c r="H105" s="26"/>
      <c r="I105" s="26"/>
      <c r="J105" s="72" t="s">
        <v>111</v>
      </c>
      <c r="K105" s="72"/>
      <c r="L105" s="72"/>
      <c r="M105" s="12"/>
      <c r="N105" s="12"/>
      <c r="O105" s="74" t="s">
        <v>109</v>
      </c>
      <c r="P105" s="74"/>
      <c r="Q105" s="74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8"/>
      <c r="K111" s="68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8"/>
      <c r="K112" s="68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O104:Q104"/>
    <mergeCell ref="O105:Q105"/>
    <mergeCell ref="J105:L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ENERO</vt:lpstr>
      <vt:lpstr>'EJE. PORTAL ENERO'!Área_de_impresión</vt:lpstr>
      <vt:lpstr>'EJE. PORTAL ENERO'!Títulos_a_imprimir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2023-06-01T15:09:55Z</cp:lastPrinted>
  <dcterms:created xsi:type="dcterms:W3CDTF">2019-02-08T13:48:25Z</dcterms:created>
  <dcterms:modified xsi:type="dcterms:W3CDTF">2026-02-05T14:59:07Z</dcterms:modified>
</cp:coreProperties>
</file>