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PRESUPUESTARIA\"/>
    </mc:Choice>
  </mc:AlternateContent>
  <xr:revisionPtr revIDLastSave="0" documentId="13_ncr:1_{D81D225F-9A35-4D04-91D0-B699CBC1A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SEPTIEMBRE" sheetId="1" r:id="rId1"/>
  </sheets>
  <definedNames>
    <definedName name="_xlnm.Print_Area" localSheetId="0">'EJE. PORTAL SEPTIEMBRE'!$A$1:$Q$110</definedName>
    <definedName name="_xlnm.Print_Titles" localSheetId="0">'EJE. PORTAL SEPTIEMBRE'!$1:$7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J17" i="1"/>
  <c r="H17" i="1"/>
  <c r="J27" i="1"/>
  <c r="C38" i="1"/>
  <c r="C54" i="1"/>
  <c r="C27" i="1"/>
  <c r="C17" i="1"/>
  <c r="C11" i="1"/>
  <c r="C89" i="1" s="1"/>
  <c r="H27" i="1" l="1"/>
  <c r="G11" i="1" l="1"/>
  <c r="F17" i="1" l="1"/>
  <c r="K17" i="1" l="1"/>
  <c r="N38" i="1" l="1"/>
  <c r="N11" i="1" l="1"/>
  <c r="M38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<sst xmlns="http://schemas.openxmlformats.org/spreadsheetml/2006/main" count="114" uniqueCount="114">
  <si>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</si>
  <si>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</si>
  <si>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</si>
  <si>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</si>
  <si>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</si>
  <si>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</si>
  <si>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</si>
  <si>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</si>
  <si>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</si>
  <si>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</si>
  <si>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</si>
  <si>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</si>
  <si>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</si>
  <si>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</si>
  <si>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</si>
  <si>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</si>
  <si>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</si>
  <si>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</si>
  <si>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</si>
  <si>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</si>
  <si>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</si>
  <si>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</si>
  <si>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</si>
  <si>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</si>
  <si>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</si>
  <si>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</si>
  <si>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</si>
  <si>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</si>
  <si>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</si>
  <si>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</si>
  <si>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</si>
  <si>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</si>
  <si>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</si>
  <si>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</si>
  <si>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</si>
  <si>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</si>
  <si>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</si>
  <si>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</si>
  <si>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</si>
  <si>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</si>
  <si>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</si>
  <si>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</si>
  <si>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</si>
  <si>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</si>
  <si>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</si>
  <si>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</si>
  <si>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</si>
  <si>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</si>
  <si>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</si>
  <si>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</si>
  <si>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</si>
  <si>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</si>
  <si>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</si>
  <si>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</si>
  <si>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</si>
  <si>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</si>
  <si>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</si>
  <si>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</si>
  <si>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</si>
  <si>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</si>
  <si>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</si>
  <si>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</si>
  <si>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</si>
  <si>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</si>
  <si>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</si>
  <si>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</si>
  <si>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</si>
  <si>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</si>
  <si>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</si>
  <si>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</si>
  <si>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</si>
  <si>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</si>
  <si>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</si>
  <si>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</si>
  <si>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</si>
  <si>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</si>
  <si>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</si>
  <si>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</si>
  <si>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</si>
  <si>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</si>
  <si>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</si>
  <si>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</si>
  <si>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</si>
  <si>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</si>
  <si>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</si>
  <si>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</si>
  <si>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</si>
  <si>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</si>
  <si>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</si>
  <si>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</si>
  <si>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</si>
  <si>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</si>
  <si>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</si>
  <si>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</si>
  <si>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</si>
  <si>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</si>
  <si>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</si>
  <si>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</si>
  <si>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</si>
  <si>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</si>
  <si>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</si>
  <si>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División de Contabilidad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</si>
  <si>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</si>
  <si>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</si>
  <si>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</si>
  <si>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</si>
  <si>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</si>
  <si>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</si>
  <si>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</si>
  <si>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</si>
  <si>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</si>
  <si>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 xml:space="preserve">Milciades A. Noboa Diaz </t>
  </si>
  <si>
    <t>Director Ejecutivo</t>
  </si>
  <si>
    <t xml:space="preserve"> 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</si>
</sst>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0" fillId="0" borderId="5" xfId="1" applyFont="1" applyBorder="1" applyAlignment="1">
      <alignment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46" zoomScale="85" zoomScaleNormal="85" zoomScaleSheetLayoutView="85" workbookViewId="0">
      <pane xSplit="1" topLeftCell="C1" activePane="topRight" state="frozen"/>
      <selection activeCell="B1" sqref="B1"/>
      <selection pane="topRight" activeCell="D38" sqref="D38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101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45930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104</v>
      </c>
      <c r="D9" s="46" t="s">
        <v>103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74406301</v>
      </c>
      <c r="D11" s="49"/>
      <c r="E11" s="51">
        <f t="shared" ref="E11:N11" si="0">+E12+E13+E16+E14+E15</f>
        <v>4690708.45</v>
      </c>
      <c r="F11" s="51">
        <f t="shared" si="0"/>
        <v>5040922.55</v>
      </c>
      <c r="G11" s="51">
        <f t="shared" si="0"/>
        <v>5459530.8300000001</v>
      </c>
      <c r="H11" s="51">
        <f t="shared" si="0"/>
        <v>5386062.2899999991</v>
      </c>
      <c r="I11" s="51">
        <f t="shared" si="0"/>
        <v>5386062.2899999991</v>
      </c>
      <c r="J11" s="51">
        <f t="shared" si="0"/>
        <v>5360121.63</v>
      </c>
      <c r="K11" s="51">
        <f t="shared" si="0"/>
        <v>5360121.63</v>
      </c>
      <c r="L11" s="51">
        <f t="shared" si="0"/>
        <v>5490705.1200000001</v>
      </c>
      <c r="M11" s="51">
        <f t="shared" si="0"/>
        <v>5348592.63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47522827.419999994</v>
      </c>
    </row>
    <row r="12" spans="2:17" x14ac:dyDescent="0.3">
      <c r="B12" s="52" t="s">
        <v>18</v>
      </c>
      <c r="C12" s="66">
        <v>47797500</v>
      </c>
      <c r="D12" s="67"/>
      <c r="E12" s="65">
        <v>4081000</v>
      </c>
      <c r="F12" s="65">
        <v>4372500</v>
      </c>
      <c r="G12" s="65">
        <v>4748967.74</v>
      </c>
      <c r="H12" s="65">
        <v>4682571.3499999996</v>
      </c>
      <c r="I12" s="65">
        <v>4682571.3499999996</v>
      </c>
      <c r="J12" s="65">
        <v>4660071</v>
      </c>
      <c r="K12" s="56">
        <v>4660071</v>
      </c>
      <c r="L12" s="56">
        <v>4788360.99</v>
      </c>
      <c r="M12" s="56">
        <v>4650071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41326184.43</v>
      </c>
    </row>
    <row r="13" spans="2:17" x14ac:dyDescent="0.3">
      <c r="B13" s="52" t="s">
        <v>19</v>
      </c>
      <c r="C13" s="66">
        <v>9405000</v>
      </c>
      <c r="D13" s="65">
        <v>-4858569</v>
      </c>
      <c r="E13" s="66"/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>
        <v>4800000</v>
      </c>
      <c r="D14" s="65">
        <v>-4799999.7699999996</v>
      </c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>
        <v>5460000</v>
      </c>
      <c r="D15" s="66">
        <v>-5460000</v>
      </c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6943801</v>
      </c>
      <c r="D16" s="65">
        <v>1766436.44</v>
      </c>
      <c r="E16" s="65">
        <v>609708.44999999995</v>
      </c>
      <c r="F16" s="65">
        <v>668422.55000000005</v>
      </c>
      <c r="G16" s="65">
        <v>710563.09</v>
      </c>
      <c r="H16" s="65">
        <v>703490.94</v>
      </c>
      <c r="I16" s="65">
        <v>703490.94</v>
      </c>
      <c r="J16" s="65">
        <v>700050.63</v>
      </c>
      <c r="K16" s="56">
        <v>700050.63</v>
      </c>
      <c r="L16" s="56">
        <v>702344.13</v>
      </c>
      <c r="M16" s="65">
        <v>698521.63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6196642.9899999993</v>
      </c>
    </row>
    <row r="17" spans="2:17" ht="31.5" customHeight="1" x14ac:dyDescent="0.3">
      <c r="B17" s="47" t="s">
        <v>23</v>
      </c>
      <c r="C17" s="48">
        <f>+C18+C19+C20+C21+C22+C23+C24+C25+C26</f>
        <v>11927699</v>
      </c>
      <c r="D17" s="49"/>
      <c r="E17" s="51">
        <f>+E18+E19+E20+E21+E24+E25+E23+E22+E26</f>
        <v>0</v>
      </c>
      <c r="F17" s="51">
        <f>+F18+F19+F20+F21+F24+F25+F23+F22+F26</f>
        <v>191396</v>
      </c>
      <c r="G17" s="51">
        <f t="shared" ref="G17:P17" si="3">+G18+G19+G20+G21+G24+G25+G23+G22+G26</f>
        <v>111451</v>
      </c>
      <c r="H17" s="51">
        <f>+H18+H19+H20+H21+H24+H25+H23+H22+H26</f>
        <v>275905</v>
      </c>
      <c r="I17" s="51">
        <f t="shared" si="3"/>
        <v>0</v>
      </c>
      <c r="J17" s="51">
        <f>+J18+J19+J20+J21+J24+J25+J23+J22+J26</f>
        <v>462147.57999999996</v>
      </c>
      <c r="K17" s="51">
        <f>+K18+K19+K20+K21+K24+K25+K23+K22+K26</f>
        <v>400456.05</v>
      </c>
      <c r="L17" s="51">
        <f t="shared" si="3"/>
        <v>238202.88</v>
      </c>
      <c r="M17" s="51">
        <f t="shared" si="3"/>
        <v>509532.19999999995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2189090.71</v>
      </c>
    </row>
    <row r="18" spans="2:17" x14ac:dyDescent="0.3">
      <c r="B18" s="52" t="s">
        <v>24</v>
      </c>
      <c r="C18" s="53"/>
      <c r="D18" s="49"/>
      <c r="E18" s="65"/>
      <c r="F18" s="54"/>
      <c r="G18" s="54"/>
      <c r="H18" s="54"/>
      <c r="I18" s="54"/>
      <c r="J18" s="65">
        <v>167124.57999999999</v>
      </c>
      <c r="K18" s="65">
        <v>316034.05</v>
      </c>
      <c r="L18" s="54">
        <v>75322.880000000005</v>
      </c>
      <c r="M18" s="65">
        <v>221464.46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779945.97</v>
      </c>
    </row>
    <row r="19" spans="2:17" x14ac:dyDescent="0.3">
      <c r="B19" s="52" t="s">
        <v>25</v>
      </c>
      <c r="C19" s="66">
        <v>3000000</v>
      </c>
      <c r="D19" s="66">
        <v>-2300000</v>
      </c>
      <c r="E19" s="54">
        <v>0</v>
      </c>
      <c r="F19" s="54">
        <v>0</v>
      </c>
      <c r="G19" s="54">
        <v>0</v>
      </c>
      <c r="H19" s="65">
        <v>36875</v>
      </c>
      <c r="I19" s="54"/>
      <c r="J19" s="54">
        <v>0</v>
      </c>
      <c r="K19" s="54">
        <v>0</v>
      </c>
      <c r="L19" s="54">
        <v>24780</v>
      </c>
      <c r="M19" s="65">
        <v>6490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68145</v>
      </c>
    </row>
    <row r="20" spans="2:17" x14ac:dyDescent="0.3">
      <c r="B20" s="52" t="s">
        <v>26</v>
      </c>
      <c r="C20" s="66">
        <v>1200000</v>
      </c>
      <c r="D20" s="66">
        <v>-600000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1" spans="2:17" ht="18" customHeight="1" x14ac:dyDescent="0.3">
      <c r="B21" s="52" t="s">
        <v>27</v>
      </c>
      <c r="C21" s="53"/>
      <c r="D21" s="66">
        <v>1052022</v>
      </c>
      <c r="E21" s="54">
        <v>0</v>
      </c>
      <c r="F21" s="54">
        <v>0</v>
      </c>
      <c r="G21" s="54"/>
      <c r="H21" s="65">
        <v>81500</v>
      </c>
      <c r="I21" s="54"/>
      <c r="J21" s="65">
        <v>248000</v>
      </c>
      <c r="K21" s="65">
        <v>84422</v>
      </c>
      <c r="L21" s="54">
        <v>138100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552022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</v>
      </c>
      <c r="D24" s="66">
        <v>655000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65">
        <v>281577.74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281577.74</v>
      </c>
    </row>
    <row r="25" spans="2:17" ht="28.8" x14ac:dyDescent="0.3">
      <c r="B25" s="52" t="s">
        <v>31</v>
      </c>
      <c r="C25" s="66">
        <v>7707699</v>
      </c>
      <c r="D25" s="65">
        <v>-4891263.6100000003</v>
      </c>
      <c r="E25" s="54">
        <v>0</v>
      </c>
      <c r="F25" s="54"/>
      <c r="G25" s="54"/>
      <c r="H25" s="54"/>
      <c r="I25" s="54"/>
      <c r="J25" s="65">
        <v>0</v>
      </c>
      <c r="K25" s="54"/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/>
      <c r="D26" s="49">
        <v>850000</v>
      </c>
      <c r="E26" s="65">
        <v>0</v>
      </c>
      <c r="F26" s="54">
        <v>191396</v>
      </c>
      <c r="G26" s="65">
        <v>111451</v>
      </c>
      <c r="H26" s="65">
        <v>157530</v>
      </c>
      <c r="I26" s="54"/>
      <c r="J26" s="65">
        <v>47023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507400</v>
      </c>
    </row>
    <row r="27" spans="2:17" x14ac:dyDescent="0.3">
      <c r="B27" s="47" t="s">
        <v>33</v>
      </c>
      <c r="C27" s="48">
        <f>+C28+C29+C30+C31+C32+C33+C34+C35+C36+C37</f>
        <v>1940000</v>
      </c>
      <c r="D27" s="49"/>
      <c r="E27" s="51">
        <f t="shared" ref="E27:L27" si="4">+E28+E29+E30+E31+E32+E33+E34+E35+E36+E37</f>
        <v>0</v>
      </c>
      <c r="F27" s="51">
        <f t="shared" si="4"/>
        <v>0</v>
      </c>
      <c r="G27" s="51">
        <f t="shared" si="4"/>
        <v>225720.01</v>
      </c>
      <c r="H27" s="51">
        <f t="shared" si="4"/>
        <v>69507.66</v>
      </c>
      <c r="I27" s="51">
        <f t="shared" si="4"/>
        <v>-61950</v>
      </c>
      <c r="J27" s="51">
        <f t="shared" si="4"/>
        <v>909674.76</v>
      </c>
      <c r="K27" s="51">
        <f t="shared" si="4"/>
        <v>46116.76</v>
      </c>
      <c r="L27" s="51">
        <f t="shared" si="4"/>
        <v>246384</v>
      </c>
      <c r="M27" s="51">
        <f>+M28+M29+M30+M31+M32+M33+M34+M35+M36+M37</f>
        <v>507725.48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1943178.6700000002</v>
      </c>
    </row>
    <row r="28" spans="2:17" x14ac:dyDescent="0.3">
      <c r="B28" s="52" t="s">
        <v>34</v>
      </c>
      <c r="C28" s="53"/>
      <c r="D28" s="49"/>
      <c r="E28" s="54">
        <v>0</v>
      </c>
      <c r="F28" s="54">
        <v>0</v>
      </c>
      <c r="G28" s="54"/>
      <c r="H28" s="66">
        <v>10620</v>
      </c>
      <c r="I28" s="68"/>
      <c r="J28" s="65">
        <v>193314.06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203934.06</v>
      </c>
    </row>
    <row r="29" spans="2:17" x14ac:dyDescent="0.3">
      <c r="B29" s="52" t="s">
        <v>35</v>
      </c>
      <c r="C29" s="53"/>
      <c r="D29" s="49">
        <v>365000</v>
      </c>
      <c r="E29" s="54">
        <v>0</v>
      </c>
      <c r="F29" s="54">
        <v>0</v>
      </c>
      <c r="G29" s="54"/>
      <c r="H29" s="66">
        <v>29854</v>
      </c>
      <c r="I29" s="66">
        <v>29028</v>
      </c>
      <c r="J29" s="54">
        <v>0</v>
      </c>
      <c r="K29" s="54">
        <v>0</v>
      </c>
      <c r="L29" s="54">
        <v>0</v>
      </c>
      <c r="M29" s="65">
        <v>185850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244732</v>
      </c>
    </row>
    <row r="30" spans="2:17" x14ac:dyDescent="0.3">
      <c r="B30" s="52" t="s">
        <v>36</v>
      </c>
      <c r="C30" s="53"/>
      <c r="D30" s="49">
        <v>63644.1</v>
      </c>
      <c r="E30" s="54">
        <v>0</v>
      </c>
      <c r="F30" s="54"/>
      <c r="G30" s="54"/>
      <c r="H30" s="54"/>
      <c r="I30" s="66">
        <v>13245.5</v>
      </c>
      <c r="J30" s="54">
        <v>0</v>
      </c>
      <c r="K30" s="54">
        <v>0</v>
      </c>
      <c r="L30" s="54">
        <v>0</v>
      </c>
      <c r="M30" s="65">
        <v>16948.599999999999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30194.1</v>
      </c>
    </row>
    <row r="31" spans="2:17" x14ac:dyDescent="0.3">
      <c r="B31" s="52" t="s">
        <v>37</v>
      </c>
      <c r="C31" s="65">
        <v>1000000</v>
      </c>
      <c r="D31" s="65">
        <v>-1000000</v>
      </c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/>
      <c r="E32" s="54">
        <v>0</v>
      </c>
      <c r="F32" s="54">
        <v>0</v>
      </c>
      <c r="G32" s="54"/>
      <c r="H32" s="54"/>
      <c r="I32" s="54">
        <v>2832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2832</v>
      </c>
    </row>
    <row r="33" spans="2:17" ht="28.8" x14ac:dyDescent="0.3">
      <c r="B33" s="52" t="s">
        <v>39</v>
      </c>
      <c r="C33" s="53"/>
      <c r="D33" s="49">
        <v>4937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>
        <v>630.12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630.12</v>
      </c>
    </row>
    <row r="34" spans="2:17" ht="28.8" x14ac:dyDescent="0.3">
      <c r="B34" s="52" t="s">
        <v>40</v>
      </c>
      <c r="C34" s="65">
        <v>700000</v>
      </c>
      <c r="D34" s="49"/>
      <c r="E34" s="54">
        <v>0</v>
      </c>
      <c r="F34" s="54"/>
      <c r="G34" s="54"/>
      <c r="H34" s="54"/>
      <c r="I34" s="54"/>
      <c r="J34" s="65">
        <v>700000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700000</v>
      </c>
    </row>
    <row r="35" spans="2:17" x14ac:dyDescent="0.3">
      <c r="B35" s="52" t="s">
        <v>102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240000</v>
      </c>
      <c r="D37" s="49">
        <v>982178.5</v>
      </c>
      <c r="E37" s="54">
        <v>0</v>
      </c>
      <c r="F37" s="54"/>
      <c r="G37" s="65">
        <v>225720.01</v>
      </c>
      <c r="H37" s="65">
        <v>29033.66</v>
      </c>
      <c r="I37" s="65">
        <v>-107055.5</v>
      </c>
      <c r="J37" s="65">
        <v>16360.7</v>
      </c>
      <c r="K37" s="65">
        <v>46116.76</v>
      </c>
      <c r="L37" s="54">
        <v>246384</v>
      </c>
      <c r="M37" s="65">
        <v>304296.76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760856.39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243000</v>
      </c>
      <c r="D54" s="49"/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258838.13</v>
      </c>
      <c r="I54" s="51">
        <f t="shared" si="6"/>
        <v>90978</v>
      </c>
      <c r="J54" s="51">
        <v>0</v>
      </c>
      <c r="K54" s="51">
        <f t="shared" si="6"/>
        <v>16555.400000000001</v>
      </c>
      <c r="L54" s="51">
        <f t="shared" si="6"/>
        <v>0</v>
      </c>
      <c r="M54" s="51">
        <f>+M55+M56+M57+M58+M59+M60+M61+M62</f>
        <v>1465499.95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1831871.48</v>
      </c>
    </row>
    <row r="55" spans="2:17" x14ac:dyDescent="0.3">
      <c r="B55" s="52" t="s">
        <v>60</v>
      </c>
      <c r="C55" s="65">
        <v>243000</v>
      </c>
      <c r="D55" s="49">
        <v>276000</v>
      </c>
      <c r="E55" s="54">
        <v>0</v>
      </c>
      <c r="F55" s="54">
        <v>0</v>
      </c>
      <c r="G55" s="54"/>
      <c r="H55" s="65">
        <v>225720.01</v>
      </c>
      <c r="I55" s="65">
        <v>90978</v>
      </c>
      <c r="J55" s="54">
        <v>0</v>
      </c>
      <c r="K55" s="65">
        <v>8637.6</v>
      </c>
      <c r="L55" s="54">
        <v>0</v>
      </c>
      <c r="M55" s="65">
        <v>1465499.95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1790835.56</v>
      </c>
    </row>
    <row r="56" spans="2:17" x14ac:dyDescent="0.3">
      <c r="B56" s="52" t="s">
        <v>61</v>
      </c>
      <c r="C56" s="53"/>
      <c r="D56" s="49">
        <v>55000</v>
      </c>
      <c r="E56" s="54">
        <v>0</v>
      </c>
      <c r="F56" s="54">
        <v>0</v>
      </c>
      <c r="G56" s="54">
        <v>0</v>
      </c>
      <c r="H56" s="66">
        <v>33118.120000000003</v>
      </c>
      <c r="I56" s="54">
        <v>0</v>
      </c>
      <c r="J56" s="54">
        <v>0</v>
      </c>
      <c r="K56" s="65">
        <v>7917.8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41035.920000000006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/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49"/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1500000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4690708.45</v>
      </c>
      <c r="F76" s="63">
        <f t="shared" si="9"/>
        <v>5232318.55</v>
      </c>
      <c r="G76" s="63">
        <f t="shared" si="9"/>
        <v>5796701.8399999999</v>
      </c>
      <c r="H76" s="63">
        <f t="shared" si="9"/>
        <v>5990313.0799999991</v>
      </c>
      <c r="I76" s="63">
        <f t="shared" si="9"/>
        <v>5415090.2899999991</v>
      </c>
      <c r="J76" s="63">
        <f t="shared" si="9"/>
        <v>6731943.9699999997</v>
      </c>
      <c r="K76" s="63">
        <f t="shared" si="9"/>
        <v>5823249.8399999999</v>
      </c>
      <c r="L76" s="63">
        <f t="shared" si="9"/>
        <v>5975292</v>
      </c>
      <c r="M76" s="63">
        <f t="shared" si="9"/>
        <v>7831350.2599999998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53486968.279999994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88517000</v>
      </c>
      <c r="D89" s="3"/>
      <c r="E89" s="24">
        <f>E76+E87</f>
        <v>4690708.45</v>
      </c>
      <c r="F89" s="24">
        <f t="shared" ref="F89:O89" si="11">F76+F87</f>
        <v>5232318.55</v>
      </c>
      <c r="G89" s="24">
        <f t="shared" si="11"/>
        <v>5796701.8399999999</v>
      </c>
      <c r="H89" s="24">
        <f t="shared" si="11"/>
        <v>5990313.0799999991</v>
      </c>
      <c r="I89" s="24">
        <f t="shared" si="11"/>
        <v>5415090.2899999991</v>
      </c>
      <c r="J89" s="24">
        <f t="shared" si="11"/>
        <v>6731943.9699999997</v>
      </c>
      <c r="K89" s="24">
        <f t="shared" si="11"/>
        <v>5823249.8399999999</v>
      </c>
      <c r="L89" s="24">
        <f t="shared" si="11"/>
        <v>5975292</v>
      </c>
      <c r="M89" s="24">
        <f t="shared" si="11"/>
        <v>7831350.2599999998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53486968.279999994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65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105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109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74" t="s">
        <v>108</v>
      </c>
      <c r="P104" s="74"/>
      <c r="Q104" s="74"/>
    </row>
    <row r="105" spans="1:17" s="10" customFormat="1" ht="17.399999999999999" x14ac:dyDescent="0.3">
      <c r="B105" s="11"/>
      <c r="D105" s="11"/>
      <c r="E105" s="73" t="s">
        <v>110</v>
      </c>
      <c r="F105" s="73"/>
      <c r="G105" s="73"/>
      <c r="H105" s="26"/>
      <c r="I105" s="26"/>
      <c r="J105" s="73" t="s">
        <v>112</v>
      </c>
      <c r="K105" s="73"/>
      <c r="L105" s="73"/>
      <c r="M105" s="12"/>
      <c r="N105" s="12"/>
      <c r="O105" s="75" t="s">
        <v>113</v>
      </c>
      <c r="P105" s="75"/>
      <c r="Q105" s="75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J105:L105"/>
    <mergeCell ref="O104:Q104"/>
    <mergeCell ref="O105:Q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SEPTIEMBRE</vt:lpstr>
      <vt:lpstr>'EJE. PORTAL SEPTIEMBRE'!Área_de_impresión</vt:lpstr>
      <vt:lpstr>'EJE. PORTAL SEPTIEMBRE'!Títulos_a_imprimir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2023-06-01T15:09:55Z</cp:lastPrinted>
  <dcterms:created xsi:type="dcterms:W3CDTF">2019-02-08T13:48:25Z</dcterms:created>
  <dcterms:modified xsi:type="dcterms:W3CDTF">2025-10-01T13:39:11Z</dcterms:modified>
</cp:coreProperties>
</file>