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COMISIONADO\EJECUCION MENSUAL\"/>
    </mc:Choice>
  </mc:AlternateContent>
  <xr:revisionPtr revIDLastSave="0" documentId="13_ncr:1_{601E744E-C6F6-4171-BE6D-84038C15528D}" xr6:coauthVersionLast="47" xr6:coauthVersionMax="47" xr10:uidLastSave="{00000000-0000-0000-0000-000000000000}"/>
  <bookViews>
    <workbookView xWindow="-93" yWindow="-93" windowWidth="21520" windowHeight="11586" xr2:uid="{00000000-000D-0000-FFFF-FFFF00000000}"/>
  </bookViews>
  <sheets>
    <sheet name="EJE. PORTAL ENERO" sheetId="1" r:id="rId1"/>
    <sheet name="Hoja1" sheetId="2" r:id="rId2"/>
  </sheets>
  <definedNames>
    <definedName name="_xlnm.Print_Area" localSheetId="0">'EJE. PORTAL ENERO'!$A$1:$Q$110</definedName>
    <definedName name="_xlnm.Print_Titles" localSheetId="0">'EJE. PORTAL ENERO'!$1:$7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L17" i="1" l="1"/>
  <c r="H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<sst xmlns="http://schemas.openxmlformats.org/spreadsheetml/2006/main" count="112" uniqueCount="112">
  <si>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</si>
  <si>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</si>
  <si>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</si>
  <si>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</si>
  <si>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</si>
  <si>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</si>
  <si>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</si>
  <si>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</si>
  <si>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</si>
  <si>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</si>
  <si>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</si>
  <si>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</si>
  <si>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</si>
  <si>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</si>
  <si>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</si>
  <si>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</si>
  <si>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</si>
  <si>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</si>
  <si>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</si>
  <si>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</si>
  <si>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</si>
  <si>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</si>
  <si>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</si>
  <si>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</si>
  <si>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</si>
  <si>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</si>
  <si>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</si>
  <si>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</si>
  <si>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</si>
  <si>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</si>
  <si>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</si>
  <si>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</si>
  <si>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</si>
  <si>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</si>
  <si>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</si>
  <si>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</si>
  <si>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</si>
  <si>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</si>
  <si>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</si>
  <si>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</si>
  <si>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</si>
  <si>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</si>
  <si>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</si>
  <si>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</si>
  <si>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</si>
  <si>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</si>
  <si>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</si>
  <si>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</si>
  <si>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</si>
  <si>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</si>
  <si>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</si>
  <si>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</si>
  <si>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</si>
  <si>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</si>
  <si>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</si>
  <si>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</si>
  <si>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</si>
  <si>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</si>
  <si>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</si>
  <si>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</si>
  <si>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</si>
  <si>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</si>
  <si>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</si>
  <si>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</si>
  <si>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</si>
  <si>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</si>
  <si>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</si>
  <si>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</si>
  <si>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</si>
  <si>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</si>
  <si>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</si>
  <si>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</si>
  <si>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</si>
  <si>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</si>
  <si>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</si>
  <si>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</si>
  <si>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</si>
  <si>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</si>
  <si>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</si>
  <si>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</si>
  <si>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</si>
  <si>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</si>
  <si>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</si>
  <si>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</si>
  <si>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</si>
  <si>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</si>
  <si>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</si>
  <si>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</si>
  <si>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</si>
  <si>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</si>
  <si>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</si>
  <si>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</si>
  <si>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</si>
  <si>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</si>
  <si>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</si>
  <si>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</si>
  <si>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</si>
  <si>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</si>
  <si>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</si>
  <si>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</si>
  <si>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</si>
  <si>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</si>
  <si>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</si>
  <si>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Revisado por: Contadora General 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</si>
  <si>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</si>
  <si>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</si>
  <si>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</si>
  <si>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</si>
  <si>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</si>
  <si>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 xml:space="preserve">Autorizado por: Encargada DepartamentoFinanciera </t>
  </si>
  <si>
    <t>Edgar Peralta</t>
  </si>
  <si>
    <t>Maria Teresa Lantigua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</si>
</sst>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3" fillId="0" borderId="1" xfId="2" applyFont="1" applyBorder="1"/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0" fontId="9" fillId="0" borderId="2" xfId="2" applyFont="1" applyBorder="1" applyAlignment="1" applyProtection="1">
      <alignment horizontal="center"/>
      <protection locked="0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3" fontId="3" fillId="0" borderId="0" xfId="1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69" zoomScale="83" zoomScaleNormal="85" zoomScaleSheetLayoutView="83" workbookViewId="0">
      <pane xSplit="1" topLeftCell="C1" activePane="topRight" state="frozen"/>
      <selection activeCell="B1" sqref="B1"/>
      <selection pane="topRight" activeCell="F94" sqref="F94"/>
    </sheetView>
  </sheetViews>
  <sheetFormatPr baseColWidth="10" defaultColWidth="9.1171875" defaultRowHeight="14.35" x14ac:dyDescent="0.5"/>
  <cols>
    <col min="1" max="1" width="2.64453125" hidden="1" customWidth="1"/>
    <col min="2" max="2" width="56.41015625" customWidth="1"/>
    <col min="3" max="3" width="26.64453125" style="1" customWidth="1"/>
    <col min="4" max="4" width="22.52734375" customWidth="1"/>
    <col min="5" max="5" width="20.64453125" style="1" customWidth="1"/>
    <col min="6" max="6" width="20.64453125" style="17" customWidth="1"/>
    <col min="7" max="7" width="20.64453125" style="1" customWidth="1"/>
    <col min="8" max="11" width="20.64453125" style="2" customWidth="1"/>
    <col min="12" max="12" width="26.64453125" style="2" customWidth="1"/>
    <col min="13" max="13" width="28.52734375" style="2" customWidth="1"/>
    <col min="14" max="14" width="21.1171875" style="2" customWidth="1"/>
    <col min="15" max="15" width="20.3515625" style="2" customWidth="1"/>
    <col min="16" max="16" width="21.64453125" style="2" customWidth="1"/>
    <col min="17" max="17" width="16.64453125" customWidth="1"/>
  </cols>
  <sheetData>
    <row r="1" spans="2:17" ht="17.7" x14ac:dyDescent="0.5">
      <c r="B1" s="71" t="s">
        <v>107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2:17" ht="17.7" x14ac:dyDescent="0.5">
      <c r="B2" s="71" t="s">
        <v>108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2:17" ht="18.75" customHeight="1" x14ac:dyDescent="0.5">
      <c r="B3" s="71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2:17" ht="18.75" customHeight="1" x14ac:dyDescent="0.5">
      <c r="B4" s="71" t="s">
        <v>101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2:17" ht="15" customHeight="1" x14ac:dyDescent="0.5">
      <c r="B5" s="72" t="s">
        <v>1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2:17" ht="15" customHeight="1" x14ac:dyDescent="0.5">
      <c r="B6" s="73">
        <v>45688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2:17" ht="15.35" x14ac:dyDescent="0.5">
      <c r="B7" s="72" t="s">
        <v>2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2:17" ht="15.35" x14ac:dyDescent="0.5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36" x14ac:dyDescent="0.5">
      <c r="B9" s="45" t="s">
        <v>3</v>
      </c>
      <c r="C9" s="46" t="s">
        <v>105</v>
      </c>
      <c r="D9" s="47" t="s">
        <v>104</v>
      </c>
      <c r="E9" s="46" t="s">
        <v>5</v>
      </c>
      <c r="F9" s="46" t="s">
        <v>6</v>
      </c>
      <c r="G9" s="46" t="s">
        <v>7</v>
      </c>
      <c r="H9" s="46" t="s">
        <v>8</v>
      </c>
      <c r="I9" s="46" t="s">
        <v>100</v>
      </c>
      <c r="J9" s="46" t="s">
        <v>9</v>
      </c>
      <c r="K9" s="46" t="s">
        <v>10</v>
      </c>
      <c r="L9" s="46" t="s">
        <v>11</v>
      </c>
      <c r="M9" s="46" t="s">
        <v>12</v>
      </c>
      <c r="N9" s="46" t="s">
        <v>13</v>
      </c>
      <c r="O9" s="46" t="s">
        <v>14</v>
      </c>
      <c r="P9" s="46" t="s">
        <v>15</v>
      </c>
      <c r="Q9" s="46" t="s">
        <v>4</v>
      </c>
    </row>
    <row r="10" spans="2:17" x14ac:dyDescent="0.5">
      <c r="B10" s="48" t="s">
        <v>16</v>
      </c>
      <c r="C10" s="49"/>
      <c r="D10" s="50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5">
      <c r="B11" s="48" t="s">
        <v>17</v>
      </c>
      <c r="C11" s="49">
        <f>+C12+C13+C14+C15+C16</f>
        <v>74406301</v>
      </c>
      <c r="D11" s="50"/>
      <c r="E11" s="52">
        <f t="shared" ref="E11:N11" si="0">+E12+E13+E16+E14+E15</f>
        <v>4690708.45</v>
      </c>
      <c r="F11" s="52">
        <f t="shared" si="0"/>
        <v>0</v>
      </c>
      <c r="G11" s="52">
        <f t="shared" si="0"/>
        <v>0</v>
      </c>
      <c r="H11" s="52">
        <f t="shared" si="0"/>
        <v>0</v>
      </c>
      <c r="I11" s="52">
        <f t="shared" si="0"/>
        <v>0</v>
      </c>
      <c r="J11" s="52">
        <f t="shared" si="0"/>
        <v>0</v>
      </c>
      <c r="K11" s="52">
        <f t="shared" si="0"/>
        <v>0</v>
      </c>
      <c r="L11" s="52">
        <f t="shared" si="0"/>
        <v>0</v>
      </c>
      <c r="M11" s="52">
        <f t="shared" si="0"/>
        <v>0</v>
      </c>
      <c r="N11" s="52">
        <f t="shared" si="0"/>
        <v>0</v>
      </c>
      <c r="O11" s="52">
        <f t="shared" ref="O11" si="1">+O12+O13+O16+O14+O15</f>
        <v>0</v>
      </c>
      <c r="P11" s="52">
        <f t="shared" ref="P11" si="2">+P12+P13+P16+P14+P15</f>
        <v>0</v>
      </c>
      <c r="Q11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4690708.45</v>
      </c>
    </row>
    <row r="12" spans="2:17" x14ac:dyDescent="0.5">
      <c r="B12" s="53" t="s">
        <v>18</v>
      </c>
      <c r="C12" s="67">
        <v>47797500</v>
      </c>
      <c r="D12" s="68"/>
      <c r="E12" s="66">
        <v>4081000</v>
      </c>
      <c r="F12" s="66"/>
      <c r="G12" s="56"/>
      <c r="H12" s="57"/>
      <c r="I12" s="57"/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4081000</v>
      </c>
    </row>
    <row r="13" spans="2:17" x14ac:dyDescent="0.5">
      <c r="B13" s="53" t="s">
        <v>19</v>
      </c>
      <c r="C13" s="67">
        <v>9405000</v>
      </c>
      <c r="D13" s="66">
        <v>-774069</v>
      </c>
      <c r="E13" s="67"/>
      <c r="F13" s="55"/>
      <c r="G13" s="56"/>
      <c r="H13" s="57"/>
      <c r="I13" s="57"/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5">
      <c r="B14" s="53" t="s">
        <v>20</v>
      </c>
      <c r="C14" s="67">
        <v>4800000</v>
      </c>
      <c r="D14" s="68"/>
      <c r="E14" s="55">
        <v>0</v>
      </c>
      <c r="F14" s="55">
        <v>0</v>
      </c>
      <c r="G14" s="56"/>
      <c r="H14" s="57"/>
      <c r="I14" s="57">
        <v>0</v>
      </c>
      <c r="J14" s="57"/>
      <c r="K14" s="57">
        <v>0</v>
      </c>
      <c r="L14" s="57"/>
      <c r="M14" s="57">
        <v>0</v>
      </c>
      <c r="N14" s="57"/>
      <c r="O14" s="57"/>
      <c r="P14" s="57"/>
      <c r="Q14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5">
      <c r="B15" s="53" t="s">
        <v>21</v>
      </c>
      <c r="C15" s="67">
        <v>5460000</v>
      </c>
      <c r="D15" s="67">
        <v>-5460000</v>
      </c>
      <c r="E15" s="55">
        <v>0</v>
      </c>
      <c r="F15" s="55">
        <v>0</v>
      </c>
      <c r="G15" s="56"/>
      <c r="H15" s="57"/>
      <c r="I15" s="57">
        <v>0</v>
      </c>
      <c r="J15" s="57"/>
      <c r="K15" s="57"/>
      <c r="L15" s="57">
        <v>0</v>
      </c>
      <c r="M15" s="57">
        <v>0</v>
      </c>
      <c r="N15" s="57"/>
      <c r="O15" s="57"/>
      <c r="P15" s="57"/>
      <c r="Q15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5">
      <c r="B16" s="53" t="s">
        <v>22</v>
      </c>
      <c r="C16" s="67">
        <v>6943801</v>
      </c>
      <c r="D16" s="66">
        <v>444069</v>
      </c>
      <c r="E16" s="66">
        <v>609708.44999999995</v>
      </c>
      <c r="F16" s="66"/>
      <c r="G16" s="56"/>
      <c r="H16" s="57"/>
      <c r="I16" s="57"/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609708.44999999995</v>
      </c>
    </row>
    <row r="17" spans="2:17" ht="31.5" customHeight="1" x14ac:dyDescent="0.5">
      <c r="B17" s="48" t="s">
        <v>23</v>
      </c>
      <c r="C17" s="49">
        <f>+C18+C19+C20+C21+C22+C23+C24+C25+C26</f>
        <v>11927699</v>
      </c>
      <c r="D17" s="50"/>
      <c r="E17" s="52">
        <f>+E18+E19+E20+E21+E24+E25+E23+E22+E26</f>
        <v>0</v>
      </c>
      <c r="F17" s="52">
        <f>+F18+F19+F20+F21+F24+F25+F23+F22+F26</f>
        <v>0</v>
      </c>
      <c r="G17" s="52">
        <f t="shared" ref="G17:P17" si="3">+G18+G19+G20+G21+G24+G25+G23+G22+G26</f>
        <v>0</v>
      </c>
      <c r="H17" s="52">
        <f t="shared" si="3"/>
        <v>0</v>
      </c>
      <c r="I17" s="52">
        <f t="shared" si="3"/>
        <v>0</v>
      </c>
      <c r="J17" s="52">
        <v>0</v>
      </c>
      <c r="K17" s="52">
        <f>+K18+K19+K20+K21+K24+K25+K23+K22+K26</f>
        <v>0</v>
      </c>
      <c r="L17" s="52">
        <f t="shared" si="3"/>
        <v>0</v>
      </c>
      <c r="M17" s="52">
        <f t="shared" si="3"/>
        <v>0</v>
      </c>
      <c r="N17" s="52">
        <f t="shared" si="3"/>
        <v>0</v>
      </c>
      <c r="O17" s="52">
        <f t="shared" si="3"/>
        <v>0</v>
      </c>
      <c r="P17" s="52">
        <f t="shared" si="3"/>
        <v>0</v>
      </c>
      <c r="Q17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8" spans="2:17" x14ac:dyDescent="0.5">
      <c r="B18" s="53" t="s">
        <v>24</v>
      </c>
      <c r="C18" s="54"/>
      <c r="D18" s="50"/>
      <c r="E18" s="66"/>
      <c r="F18" s="55"/>
      <c r="G18" s="55"/>
      <c r="H18" s="55"/>
      <c r="I18" s="55"/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9" spans="2:17" x14ac:dyDescent="0.5">
      <c r="B19" s="53" t="s">
        <v>25</v>
      </c>
      <c r="C19" s="67">
        <v>3000000</v>
      </c>
      <c r="D19" s="67">
        <v>-2000000</v>
      </c>
      <c r="E19" s="55">
        <v>0</v>
      </c>
      <c r="F19" s="55">
        <v>0</v>
      </c>
      <c r="G19" s="55">
        <v>0</v>
      </c>
      <c r="H19" s="55">
        <v>0</v>
      </c>
      <c r="I19" s="55"/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0" spans="2:17" x14ac:dyDescent="0.5">
      <c r="B20" s="53" t="s">
        <v>26</v>
      </c>
      <c r="C20" s="67">
        <v>1200000</v>
      </c>
      <c r="D20" s="67"/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1" spans="2:17" ht="18" customHeight="1" x14ac:dyDescent="0.5">
      <c r="B21" s="53" t="s">
        <v>27</v>
      </c>
      <c r="C21" s="54"/>
      <c r="D21" s="50">
        <v>50000</v>
      </c>
      <c r="E21" s="55">
        <v>0</v>
      </c>
      <c r="F21" s="55">
        <v>0</v>
      </c>
      <c r="G21" s="55"/>
      <c r="H21" s="55">
        <v>0</v>
      </c>
      <c r="I21" s="55"/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2" spans="2:17" x14ac:dyDescent="0.5">
      <c r="B22" s="53" t="s">
        <v>28</v>
      </c>
      <c r="C22" s="54"/>
      <c r="D22" s="50"/>
      <c r="E22" s="55">
        <v>0</v>
      </c>
      <c r="F22" s="55"/>
      <c r="G22" s="55"/>
      <c r="H22" s="55"/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5">
      <c r="B23" s="53" t="s">
        <v>29</v>
      </c>
      <c r="C23" s="54"/>
      <c r="D23" s="50"/>
      <c r="E23" s="55"/>
      <c r="F23" s="55"/>
      <c r="G23" s="55"/>
      <c r="H23" s="55"/>
      <c r="I23" s="55"/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7" x14ac:dyDescent="0.5">
      <c r="B24" s="53" t="s">
        <v>30</v>
      </c>
      <c r="C24" s="67">
        <v>20000</v>
      </c>
      <c r="D24" s="50"/>
      <c r="E24" s="55">
        <v>0</v>
      </c>
      <c r="F24" s="55"/>
      <c r="G24" s="55"/>
      <c r="H24" s="55"/>
      <c r="I24" s="55"/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5" spans="2:17" ht="28.7" x14ac:dyDescent="0.5">
      <c r="B25" s="53" t="s">
        <v>31</v>
      </c>
      <c r="C25" s="67">
        <v>7707699</v>
      </c>
      <c r="D25" s="66">
        <v>-1500000</v>
      </c>
      <c r="E25" s="55">
        <v>0</v>
      </c>
      <c r="F25" s="55"/>
      <c r="G25" s="55"/>
      <c r="H25" s="55"/>
      <c r="I25" s="55"/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5">
      <c r="B26" s="53" t="s">
        <v>32</v>
      </c>
      <c r="C26" s="54"/>
      <c r="D26" s="50">
        <v>400000</v>
      </c>
      <c r="E26" s="66">
        <v>0</v>
      </c>
      <c r="F26" s="55"/>
      <c r="G26" s="55"/>
      <c r="H26" s="55">
        <v>0</v>
      </c>
      <c r="I26" s="55"/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7" spans="2:17" x14ac:dyDescent="0.5">
      <c r="B27" s="48" t="s">
        <v>33</v>
      </c>
      <c r="C27" s="49">
        <f>+C28+C29+C30+C31+C32+C33+C34+C35+C36+C37</f>
        <v>1940000</v>
      </c>
      <c r="D27" s="50"/>
      <c r="E27" s="52">
        <f t="shared" ref="E27:L27" si="4">+E28+E29+E30+E31+E32+E33+E34+E35+E36+E37</f>
        <v>0</v>
      </c>
      <c r="F27" s="52">
        <f t="shared" si="4"/>
        <v>0</v>
      </c>
      <c r="G27" s="52">
        <f t="shared" si="4"/>
        <v>0</v>
      </c>
      <c r="H27" s="52">
        <f t="shared" si="4"/>
        <v>0</v>
      </c>
      <c r="I27" s="52">
        <f t="shared" si="4"/>
        <v>0</v>
      </c>
      <c r="J27" s="52">
        <v>0</v>
      </c>
      <c r="K27" s="52">
        <f t="shared" si="4"/>
        <v>0</v>
      </c>
      <c r="L27" s="52">
        <f t="shared" si="4"/>
        <v>0</v>
      </c>
      <c r="M27" s="52">
        <f>+M28+M29+M30+M31+M32+M33+M34+M35+M36+M37</f>
        <v>0</v>
      </c>
      <c r="N27" s="52">
        <f t="shared" ref="N27:P27" si="5">+N28+N29+N30+N31+N32+N33+N34+N35+N36+N37</f>
        <v>0</v>
      </c>
      <c r="O27" s="52">
        <f t="shared" si="5"/>
        <v>0</v>
      </c>
      <c r="P27" s="52">
        <f t="shared" si="5"/>
        <v>0</v>
      </c>
      <c r="Q27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8" spans="2:17" x14ac:dyDescent="0.5">
      <c r="B28" s="53" t="s">
        <v>34</v>
      </c>
      <c r="C28" s="54"/>
      <c r="D28" s="50"/>
      <c r="E28" s="55">
        <v>0</v>
      </c>
      <c r="F28" s="55">
        <v>0</v>
      </c>
      <c r="G28" s="55"/>
      <c r="H28" s="55"/>
      <c r="I28" s="55"/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9" spans="2:17" x14ac:dyDescent="0.5">
      <c r="B29" s="53" t="s">
        <v>35</v>
      </c>
      <c r="C29" s="54"/>
      <c r="D29" s="50"/>
      <c r="E29" s="55">
        <v>0</v>
      </c>
      <c r="F29" s="55">
        <v>0</v>
      </c>
      <c r="G29" s="55"/>
      <c r="H29" s="55">
        <v>0</v>
      </c>
      <c r="I29" s="55"/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0" spans="2:17" x14ac:dyDescent="0.5">
      <c r="B30" s="53" t="s">
        <v>36</v>
      </c>
      <c r="C30" s="54"/>
      <c r="D30" s="50"/>
      <c r="E30" s="55">
        <v>0</v>
      </c>
      <c r="F30" s="55"/>
      <c r="G30" s="55"/>
      <c r="H30" s="55"/>
      <c r="I30" s="55"/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1" spans="2:17" x14ac:dyDescent="0.5">
      <c r="B31" s="53" t="s">
        <v>37</v>
      </c>
      <c r="C31" s="66">
        <v>1000000</v>
      </c>
      <c r="D31" s="50">
        <v>45000</v>
      </c>
      <c r="E31" s="55"/>
      <c r="F31" s="55"/>
      <c r="G31" s="55"/>
      <c r="H31" s="55"/>
      <c r="I31" s="55"/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5">
      <c r="B32" s="53" t="s">
        <v>38</v>
      </c>
      <c r="C32" s="54"/>
      <c r="D32" s="50"/>
      <c r="E32" s="55">
        <v>0</v>
      </c>
      <c r="F32" s="55">
        <v>0</v>
      </c>
      <c r="G32" s="55"/>
      <c r="H32" s="55"/>
      <c r="I32" s="55"/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3" spans="2:17" x14ac:dyDescent="0.5">
      <c r="B33" s="53" t="s">
        <v>39</v>
      </c>
      <c r="C33" s="54"/>
      <c r="D33" s="50"/>
      <c r="E33" s="55">
        <v>0</v>
      </c>
      <c r="F33" s="55">
        <v>0</v>
      </c>
      <c r="G33" s="55"/>
      <c r="H33" s="55"/>
      <c r="I33" s="55"/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4" spans="2:17" ht="28.7" x14ac:dyDescent="0.5">
      <c r="B34" s="53" t="s">
        <v>40</v>
      </c>
      <c r="C34" s="66">
        <v>700000</v>
      </c>
      <c r="D34" s="50"/>
      <c r="E34" s="55">
        <v>0</v>
      </c>
      <c r="F34" s="55"/>
      <c r="G34" s="55"/>
      <c r="H34" s="55"/>
      <c r="I34" s="55"/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5" spans="2:17" x14ac:dyDescent="0.5">
      <c r="B35" s="53" t="s">
        <v>102</v>
      </c>
      <c r="C35" s="54"/>
      <c r="D35" s="50"/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7" x14ac:dyDescent="0.5">
      <c r="B36" s="53" t="s">
        <v>41</v>
      </c>
      <c r="C36" s="54"/>
      <c r="D36" s="50"/>
      <c r="E36" s="55">
        <v>0</v>
      </c>
      <c r="F36" s="55">
        <v>0</v>
      </c>
      <c r="G36" s="55">
        <v>0</v>
      </c>
      <c r="H36" s="55">
        <v>0</v>
      </c>
      <c r="I36" s="55"/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5">
      <c r="B37" s="53" t="s">
        <v>42</v>
      </c>
      <c r="C37" s="66">
        <v>240000</v>
      </c>
      <c r="D37" s="50"/>
      <c r="E37" s="55">
        <v>0</v>
      </c>
      <c r="F37" s="55"/>
      <c r="G37" s="55"/>
      <c r="H37" s="55"/>
      <c r="I37" s="55"/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8" spans="2:17" s="22" customFormat="1" x14ac:dyDescent="0.5">
      <c r="B38" s="48" t="s">
        <v>43</v>
      </c>
      <c r="C38" s="49">
        <f>+C39+C40+C41+C42+C43+C44+C45+C46+C47+C48+C49+C50</f>
        <v>0</v>
      </c>
      <c r="D38" s="58"/>
      <c r="E38" s="59">
        <v>0</v>
      </c>
      <c r="F38" s="59">
        <v>0</v>
      </c>
      <c r="G38" s="59"/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f>SUBTOTAL(109,M39:M45)</f>
        <v>0</v>
      </c>
      <c r="N38" s="59">
        <f>SUBTOTAL(109,N39:N45)</f>
        <v>0</v>
      </c>
      <c r="O38" s="59">
        <v>0</v>
      </c>
      <c r="P38" s="59">
        <v>0</v>
      </c>
      <c r="Q38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5">
      <c r="B39" s="53" t="s">
        <v>44</v>
      </c>
      <c r="C39" s="54"/>
      <c r="D39" s="50"/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7" x14ac:dyDescent="0.5">
      <c r="B40" s="53" t="s">
        <v>45</v>
      </c>
      <c r="C40" s="54"/>
      <c r="D40" s="50"/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7" x14ac:dyDescent="0.5">
      <c r="B41" s="53" t="s">
        <v>46</v>
      </c>
      <c r="C41" s="54"/>
      <c r="D41" s="50"/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7" x14ac:dyDescent="0.5">
      <c r="B42" s="53" t="s">
        <v>47</v>
      </c>
      <c r="C42" s="54"/>
      <c r="D42" s="50"/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7" x14ac:dyDescent="0.5">
      <c r="B43" s="53" t="s">
        <v>48</v>
      </c>
      <c r="C43" s="54"/>
      <c r="D43" s="50"/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5">
      <c r="B44" s="53" t="s">
        <v>49</v>
      </c>
      <c r="C44" s="54"/>
      <c r="D44" s="50"/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7" x14ac:dyDescent="0.5">
      <c r="B45" s="53" t="s">
        <v>50</v>
      </c>
      <c r="C45" s="54"/>
      <c r="D45" s="50"/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5">
      <c r="B46" s="60" t="s">
        <v>51</v>
      </c>
      <c r="C46" s="61"/>
      <c r="D46" s="50"/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5">
      <c r="B47" s="53" t="s">
        <v>52</v>
      </c>
      <c r="C47" s="54"/>
      <c r="D47" s="50"/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7" x14ac:dyDescent="0.5">
      <c r="B48" s="53" t="s">
        <v>53</v>
      </c>
      <c r="C48" s="54"/>
      <c r="D48" s="50"/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7" x14ac:dyDescent="0.5">
      <c r="B49" s="53" t="s">
        <v>54</v>
      </c>
      <c r="C49" s="54"/>
      <c r="D49" s="50"/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7" x14ac:dyDescent="0.5">
      <c r="B50" s="53" t="s">
        <v>55</v>
      </c>
      <c r="C50" s="54"/>
      <c r="D50" s="50"/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7" x14ac:dyDescent="0.5">
      <c r="B51" s="53" t="s">
        <v>56</v>
      </c>
      <c r="C51" s="54"/>
      <c r="D51" s="50"/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5">
      <c r="B52" s="53" t="s">
        <v>57</v>
      </c>
      <c r="C52" s="54"/>
      <c r="D52" s="50"/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7" x14ac:dyDescent="0.5">
      <c r="B53" s="53" t="s">
        <v>58</v>
      </c>
      <c r="C53" s="54"/>
      <c r="D53" s="50"/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5">
      <c r="B54" s="48" t="s">
        <v>59</v>
      </c>
      <c r="C54" s="49">
        <f>+C55+C56+C57+C58+C59+C60+C61+C62+C63</f>
        <v>243000</v>
      </c>
      <c r="D54" s="50"/>
      <c r="E54" s="52">
        <f t="shared" ref="E54:L54" si="6">+E55+E56+E57+E58+E59+E60+E61+E62</f>
        <v>0</v>
      </c>
      <c r="F54" s="52">
        <f t="shared" si="6"/>
        <v>0</v>
      </c>
      <c r="G54" s="52">
        <f t="shared" si="6"/>
        <v>0</v>
      </c>
      <c r="H54" s="52">
        <f t="shared" si="6"/>
        <v>0</v>
      </c>
      <c r="I54" s="52">
        <f t="shared" si="6"/>
        <v>0</v>
      </c>
      <c r="J54" s="52">
        <v>0</v>
      </c>
      <c r="K54" s="52">
        <f t="shared" si="6"/>
        <v>0</v>
      </c>
      <c r="L54" s="52">
        <f t="shared" si="6"/>
        <v>0</v>
      </c>
      <c r="M54" s="52">
        <f>+M55+M56+M57+M58+M59+M60+M61+M62</f>
        <v>0</v>
      </c>
      <c r="N54" s="52">
        <f t="shared" ref="N54:P54" si="7">+N55+N56+N57+N58+N59+N60+N61+N62</f>
        <v>0</v>
      </c>
      <c r="O54" s="52">
        <f t="shared" si="7"/>
        <v>0</v>
      </c>
      <c r="P54" s="52">
        <f t="shared" si="7"/>
        <v>0</v>
      </c>
      <c r="Q54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5" spans="2:17" x14ac:dyDescent="0.5">
      <c r="B55" s="53" t="s">
        <v>60</v>
      </c>
      <c r="C55" s="66">
        <v>243000</v>
      </c>
      <c r="D55" s="50">
        <v>220000</v>
      </c>
      <c r="E55" s="55">
        <v>0</v>
      </c>
      <c r="F55" s="55">
        <v>0</v>
      </c>
      <c r="G55" s="55"/>
      <c r="H55" s="55">
        <v>0</v>
      </c>
      <c r="I55" s="55"/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6" spans="2:17" x14ac:dyDescent="0.5">
      <c r="B56" s="53" t="s">
        <v>61</v>
      </c>
      <c r="C56" s="54"/>
      <c r="D56" s="50"/>
      <c r="E56" s="55">
        <v>0</v>
      </c>
      <c r="F56" s="55">
        <v>0</v>
      </c>
      <c r="G56" s="55">
        <v>0</v>
      </c>
      <c r="H56" s="55"/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7" spans="2:17" x14ac:dyDescent="0.5">
      <c r="B57" s="53" t="s">
        <v>62</v>
      </c>
      <c r="C57" s="54"/>
      <c r="D57" s="50"/>
      <c r="E57" s="55">
        <v>0</v>
      </c>
      <c r="F57" s="55">
        <v>0</v>
      </c>
      <c r="G57" s="55"/>
      <c r="H57" s="55"/>
      <c r="I57" s="55"/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7" x14ac:dyDescent="0.5">
      <c r="B58" s="53" t="s">
        <v>63</v>
      </c>
      <c r="C58" s="54"/>
      <c r="D58" s="50"/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5">
      <c r="B59" s="53" t="s">
        <v>64</v>
      </c>
      <c r="C59" s="54"/>
      <c r="D59" s="50"/>
      <c r="E59" s="55">
        <v>0</v>
      </c>
      <c r="F59" s="55">
        <v>0</v>
      </c>
      <c r="G59" s="55"/>
      <c r="H59" s="55">
        <v>0</v>
      </c>
      <c r="I59" s="55"/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5">
      <c r="B60" s="53" t="s">
        <v>65</v>
      </c>
      <c r="C60" s="56"/>
      <c r="D60" s="50"/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5">
      <c r="B61" s="53" t="s">
        <v>66</v>
      </c>
      <c r="C61" s="54"/>
      <c r="D61" s="50"/>
      <c r="E61" s="55">
        <v>0</v>
      </c>
      <c r="F61" s="55">
        <v>0</v>
      </c>
      <c r="G61" s="55">
        <v>0</v>
      </c>
      <c r="H61" s="55"/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5">
      <c r="B62" s="53" t="s">
        <v>67</v>
      </c>
      <c r="C62" s="54"/>
      <c r="D62" s="50"/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7" x14ac:dyDescent="0.5">
      <c r="B63" s="53" t="s">
        <v>68</v>
      </c>
      <c r="C63" s="54"/>
      <c r="D63" s="50"/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5">
      <c r="B64" s="48" t="s">
        <v>69</v>
      </c>
      <c r="C64" s="49"/>
      <c r="D64" s="50"/>
      <c r="E64" s="55">
        <f>+E65+E66+E67+E68</f>
        <v>0</v>
      </c>
      <c r="F64" s="55">
        <f t="shared" ref="F64:O64" si="8">+F65+F66+F67+F68</f>
        <v>0</v>
      </c>
      <c r="G64" s="55">
        <f t="shared" si="8"/>
        <v>0</v>
      </c>
      <c r="H64" s="55">
        <v>0</v>
      </c>
      <c r="I64" s="55">
        <f t="shared" si="8"/>
        <v>0</v>
      </c>
      <c r="J64" s="55">
        <f t="shared" si="8"/>
        <v>0</v>
      </c>
      <c r="K64" s="55">
        <f t="shared" si="8"/>
        <v>0</v>
      </c>
      <c r="L64" s="55">
        <f t="shared" si="8"/>
        <v>0</v>
      </c>
      <c r="M64" s="55">
        <f t="shared" si="8"/>
        <v>0</v>
      </c>
      <c r="N64" s="55">
        <f t="shared" si="8"/>
        <v>0</v>
      </c>
      <c r="O64" s="55">
        <f t="shared" si="8"/>
        <v>0</v>
      </c>
      <c r="P64" s="55">
        <f>+P65+P66+P67+P68</f>
        <v>0</v>
      </c>
      <c r="Q64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5">
      <c r="B65" s="53" t="s">
        <v>70</v>
      </c>
      <c r="C65" s="54"/>
      <c r="D65" s="50">
        <v>2500000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5">
      <c r="B66" s="53" t="s">
        <v>71</v>
      </c>
      <c r="C66" s="54"/>
      <c r="D66" s="50"/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5">
      <c r="B67" s="53" t="s">
        <v>72</v>
      </c>
      <c r="C67" s="54"/>
      <c r="D67" s="50"/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7" x14ac:dyDescent="0.5">
      <c r="B68" s="53" t="s">
        <v>73</v>
      </c>
      <c r="C68" s="54"/>
      <c r="D68" s="50"/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7" x14ac:dyDescent="0.5">
      <c r="B69" s="48" t="s">
        <v>74</v>
      </c>
      <c r="C69" s="49"/>
      <c r="D69" s="50"/>
      <c r="E69" s="59"/>
      <c r="F69" s="59">
        <v>0</v>
      </c>
      <c r="G69" s="56"/>
      <c r="H69" s="57"/>
      <c r="I69" s="57">
        <v>0</v>
      </c>
      <c r="J69" s="57"/>
      <c r="K69" s="57">
        <v>0</v>
      </c>
      <c r="L69" s="57">
        <v>0</v>
      </c>
      <c r="M69" s="57"/>
      <c r="N69" s="57"/>
      <c r="O69" s="57">
        <v>0</v>
      </c>
      <c r="P69" s="57">
        <f>+P70+P71</f>
        <v>0</v>
      </c>
      <c r="Q69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5">
      <c r="B70" s="53" t="s">
        <v>75</v>
      </c>
      <c r="C70" s="54"/>
      <c r="D70" s="50"/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7" x14ac:dyDescent="0.5">
      <c r="B71" s="53" t="s">
        <v>76</v>
      </c>
      <c r="C71" s="54"/>
      <c r="D71" s="50"/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5">
      <c r="B72" s="48" t="s">
        <v>77</v>
      </c>
      <c r="C72" s="49"/>
      <c r="D72" s="50"/>
      <c r="E72" s="59"/>
      <c r="F72" s="59">
        <v>0</v>
      </c>
      <c r="G72" s="56"/>
      <c r="H72" s="57"/>
      <c r="I72" s="57">
        <v>0</v>
      </c>
      <c r="J72" s="57"/>
      <c r="K72" s="57">
        <v>0</v>
      </c>
      <c r="L72" s="57"/>
      <c r="M72" s="57"/>
      <c r="N72" s="57"/>
      <c r="O72" s="57">
        <v>0</v>
      </c>
      <c r="P72" s="57">
        <f>+P73+P74+P75</f>
        <v>0</v>
      </c>
      <c r="Q72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5">
      <c r="B73" s="53" t="s">
        <v>78</v>
      </c>
      <c r="C73" s="54"/>
      <c r="D73" s="50"/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5">
      <c r="B74" s="53" t="s">
        <v>79</v>
      </c>
      <c r="C74" s="54"/>
      <c r="D74" s="50"/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7" x14ac:dyDescent="0.5">
      <c r="B75" s="53" t="s">
        <v>80</v>
      </c>
      <c r="C75" s="54"/>
      <c r="D75" s="50"/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5">
      <c r="B76" s="62" t="s">
        <v>81</v>
      </c>
      <c r="C76" s="63"/>
      <c r="D76" s="63"/>
      <c r="E76" s="64">
        <f t="shared" ref="E76:P76" si="9">+E72+E69+E64+E54+E46+E38+E27+E17+E11</f>
        <v>4690708.45</v>
      </c>
      <c r="F76" s="64">
        <f t="shared" si="9"/>
        <v>0</v>
      </c>
      <c r="G76" s="64">
        <f t="shared" si="9"/>
        <v>0</v>
      </c>
      <c r="H76" s="64">
        <f t="shared" si="9"/>
        <v>0</v>
      </c>
      <c r="I76" s="64">
        <f t="shared" si="9"/>
        <v>0</v>
      </c>
      <c r="J76" s="64">
        <f t="shared" si="9"/>
        <v>0</v>
      </c>
      <c r="K76" s="64">
        <f t="shared" si="9"/>
        <v>0</v>
      </c>
      <c r="L76" s="64">
        <f t="shared" si="9"/>
        <v>0</v>
      </c>
      <c r="M76" s="64">
        <f t="shared" si="9"/>
        <v>0</v>
      </c>
      <c r="N76" s="64">
        <f t="shared" si="9"/>
        <v>0</v>
      </c>
      <c r="O76" s="64">
        <f t="shared" si="9"/>
        <v>0</v>
      </c>
      <c r="P76" s="64">
        <f t="shared" si="9"/>
        <v>0</v>
      </c>
      <c r="Q76" s="65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4690708.45</v>
      </c>
    </row>
    <row r="77" spans="2:17" x14ac:dyDescent="0.5">
      <c r="B77" s="60"/>
      <c r="C77" s="61"/>
      <c r="D77" s="50"/>
      <c r="E77" s="55"/>
      <c r="F77" s="56"/>
      <c r="G77" s="56"/>
      <c r="H77" s="57"/>
      <c r="I77" s="57"/>
      <c r="J77" s="57"/>
      <c r="K77" s="57"/>
      <c r="L77" s="57"/>
      <c r="M77" s="57"/>
      <c r="N77" s="57"/>
      <c r="O77" s="57"/>
      <c r="P77" s="57"/>
      <c r="Q77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5">
      <c r="B78" s="48" t="s">
        <v>82</v>
      </c>
      <c r="C78" s="49"/>
      <c r="D78" s="50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5">
      <c r="B79" s="48" t="s">
        <v>83</v>
      </c>
      <c r="C79" s="49"/>
      <c r="D79" s="50"/>
      <c r="E79" s="59"/>
      <c r="F79" s="56"/>
      <c r="G79" s="56"/>
      <c r="H79" s="57"/>
      <c r="I79" s="57"/>
      <c r="J79" s="57"/>
      <c r="K79" s="57"/>
      <c r="L79" s="57"/>
      <c r="M79" s="57"/>
      <c r="N79" s="57"/>
      <c r="O79" s="57"/>
      <c r="P79" s="57"/>
      <c r="Q79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5">
      <c r="B80" s="53" t="s">
        <v>84</v>
      </c>
      <c r="C80" s="54"/>
      <c r="D80" s="50"/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x14ac:dyDescent="0.5">
      <c r="B81" s="53" t="s">
        <v>85</v>
      </c>
      <c r="C81" s="54"/>
      <c r="D81" s="50"/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5">
      <c r="B82" s="48" t="s">
        <v>86</v>
      </c>
      <c r="C82" s="49"/>
      <c r="D82" s="50"/>
      <c r="E82" s="59"/>
      <c r="F82" s="56"/>
      <c r="G82" s="56"/>
      <c r="H82" s="57"/>
      <c r="I82" s="57"/>
      <c r="J82" s="57"/>
      <c r="K82" s="57"/>
      <c r="L82" s="57"/>
      <c r="M82" s="57"/>
      <c r="N82" s="57"/>
      <c r="O82" s="57"/>
      <c r="P82" s="57"/>
      <c r="Q82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5">
      <c r="B83" s="53" t="s">
        <v>87</v>
      </c>
      <c r="C83" s="54"/>
      <c r="D83" s="50"/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5">
      <c r="B84" s="53" t="s">
        <v>88</v>
      </c>
      <c r="C84" s="54"/>
      <c r="D84" s="50"/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5">
      <c r="B85" s="48" t="s">
        <v>89</v>
      </c>
      <c r="C85" s="49"/>
      <c r="D85" s="50"/>
      <c r="E85" s="59"/>
      <c r="F85" s="56"/>
      <c r="G85" s="56"/>
      <c r="H85" s="57"/>
      <c r="I85" s="57"/>
      <c r="J85" s="57"/>
      <c r="K85" s="57"/>
      <c r="L85" s="57"/>
      <c r="M85" s="57"/>
      <c r="N85" s="57"/>
      <c r="O85" s="57"/>
      <c r="P85" s="57"/>
      <c r="Q85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5">
      <c r="B86" s="53" t="s">
        <v>90</v>
      </c>
      <c r="C86" s="54"/>
      <c r="D86" s="50"/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1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5">
      <c r="B87" s="62" t="s">
        <v>91</v>
      </c>
      <c r="C87" s="63"/>
      <c r="D87" s="50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f t="shared" ref="O87:P87" si="10">SUM(O80:O86)</f>
        <v>0</v>
      </c>
      <c r="P87" s="64">
        <f t="shared" si="10"/>
        <v>0</v>
      </c>
      <c r="Q87" s="65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5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7" x14ac:dyDescent="0.5">
      <c r="B89" s="3" t="s">
        <v>92</v>
      </c>
      <c r="C89" s="40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0</v>
      </c>
      <c r="G89" s="24">
        <f t="shared" si="11"/>
        <v>0</v>
      </c>
      <c r="H89" s="24">
        <f t="shared" si="11"/>
        <v>0</v>
      </c>
      <c r="I89" s="24">
        <f t="shared" si="11"/>
        <v>0</v>
      </c>
      <c r="J89" s="24">
        <f t="shared" si="11"/>
        <v>0</v>
      </c>
      <c r="K89" s="24">
        <f t="shared" si="11"/>
        <v>0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4690708.45</v>
      </c>
    </row>
    <row r="90" spans="2:17" s="6" customFormat="1" ht="15.7" x14ac:dyDescent="0.55000000000000004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7" x14ac:dyDescent="0.55000000000000004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7" x14ac:dyDescent="0.55000000000000004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7" x14ac:dyDescent="0.55000000000000004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7" x14ac:dyDescent="0.55000000000000004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7" x14ac:dyDescent="0.55000000000000004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5">
      <c r="B96" s="9" t="s">
        <v>106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6" s="1" customFormat="1" x14ac:dyDescent="0.5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6" s="1" customFormat="1" x14ac:dyDescent="0.5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6" s="1" customFormat="1" x14ac:dyDescent="0.5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6" s="1" customFormat="1" x14ac:dyDescent="0.5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6" s="1" customFormat="1" x14ac:dyDescent="0.5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1" customFormat="1" x14ac:dyDescent="0.5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1" customFormat="1" x14ac:dyDescent="0.5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1" customFormat="1" ht="17.7" x14ac:dyDescent="0.5">
      <c r="B104" s="9"/>
      <c r="C104" s="43"/>
      <c r="D104"/>
      <c r="E104" s="69" t="s">
        <v>110</v>
      </c>
      <c r="F104" s="69"/>
      <c r="G104" s="69"/>
      <c r="H104" s="28"/>
      <c r="I104" s="28"/>
      <c r="J104" s="70" t="s">
        <v>111</v>
      </c>
      <c r="K104" s="70"/>
      <c r="L104" s="70"/>
      <c r="M104" s="2"/>
      <c r="N104" s="2"/>
      <c r="O104" s="2"/>
      <c r="P104" s="2"/>
    </row>
    <row r="105" spans="1:16" s="10" customFormat="1" ht="17.7" x14ac:dyDescent="0.5">
      <c r="B105" s="11"/>
      <c r="D105" s="11"/>
      <c r="E105" s="74" t="s">
        <v>103</v>
      </c>
      <c r="F105" s="74"/>
      <c r="G105" s="74"/>
      <c r="H105" s="26"/>
      <c r="I105" s="26"/>
      <c r="J105" s="44" t="s">
        <v>109</v>
      </c>
      <c r="K105" s="44"/>
      <c r="L105" s="44"/>
      <c r="M105" s="12"/>
      <c r="N105" s="12"/>
      <c r="O105" s="12"/>
      <c r="P105" s="12"/>
    </row>
    <row r="106" spans="1:16" s="14" customFormat="1" ht="17.7" x14ac:dyDescent="0.5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6" s="14" customFormat="1" ht="15" customHeight="1" x14ac:dyDescent="0.5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6" s="14" customFormat="1" ht="17.7" x14ac:dyDescent="0.5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6" s="14" customFormat="1" ht="17.7" x14ac:dyDescent="0.5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6" s="14" customFormat="1" ht="17.7" x14ac:dyDescent="0.5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6" s="14" customFormat="1" ht="17.7" x14ac:dyDescent="0.5">
      <c r="A111" s="15"/>
      <c r="C111" s="25"/>
      <c r="E111" s="25"/>
      <c r="F111" s="25"/>
      <c r="G111"/>
      <c r="H111"/>
      <c r="I111"/>
      <c r="J111" s="70"/>
      <c r="K111" s="70"/>
      <c r="L111" s="25"/>
      <c r="M111" s="25"/>
      <c r="N111" s="25"/>
      <c r="O111" s="25"/>
      <c r="P111" s="25"/>
    </row>
    <row r="112" spans="1:16" s="14" customFormat="1" ht="17.7" x14ac:dyDescent="0.5">
      <c r="A112" s="15"/>
      <c r="C112" s="25"/>
      <c r="E112" s="25"/>
      <c r="F112" s="25"/>
      <c r="G112"/>
      <c r="H112"/>
      <c r="I112"/>
      <c r="J112" s="70"/>
      <c r="K112" s="70"/>
      <c r="L112" s="25"/>
      <c r="M112" s="25"/>
      <c r="N112" s="25"/>
      <c r="O112" s="25"/>
      <c r="P112" s="25"/>
    </row>
    <row r="113" spans="1:16" s="14" customFormat="1" ht="17.7" x14ac:dyDescent="0.5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4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7" x14ac:dyDescent="0.4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7" x14ac:dyDescent="0.4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7" x14ac:dyDescent="0.4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7" x14ac:dyDescent="0.4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5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5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5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5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5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5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5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5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5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5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5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5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5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5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5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5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5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5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5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5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5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5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5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5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5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5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5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5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5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5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5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5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5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5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5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5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5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5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5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5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5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5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5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5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5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5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5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5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5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5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5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5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5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5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5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5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5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5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5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5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5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5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5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5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5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5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5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5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5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5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5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5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5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5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5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5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5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5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5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5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5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5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5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5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5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5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5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5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5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5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5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5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5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5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5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5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5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5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5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5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5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5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5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5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5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5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5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5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5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5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5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5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5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5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5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5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5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5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5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5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5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5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5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5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5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5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5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5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5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5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5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5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5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5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5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5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5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5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5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5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5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5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5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5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5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5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5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5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5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5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5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5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5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5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5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5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5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5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5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5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5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5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5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5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5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5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5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5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5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5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5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5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5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5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5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5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5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5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5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5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5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5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5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5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5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5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5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5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5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5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5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5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5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5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5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5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5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5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5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5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5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5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5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5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5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5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5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5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5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5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5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5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5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5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5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5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5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5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5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5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5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5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5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5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5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5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5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5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5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5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5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5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5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5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5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5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5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5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5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5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5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5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5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2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1ADF-4F0F-4139-B55E-258905BA35AA}">
  <dimension ref="A1"/>
  <sheetViews>
    <sheetView workbookViewId="0"/>
  </sheetViews>
  <sheetFormatPr baseColWidth="10" defaultRowHeight="14.3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EJE. PORTAL ENERO</vt:lpstr>
      <vt:lpstr>Hoja1</vt:lpstr>
      <vt:lpstr>'EJE. PORTAL ENERO'!Área_de_impresión</vt:lpstr>
      <vt:lpstr>'EJE. PORTAL ENERO'!Títulos_a_imprimir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María Laura Paulino Lantigua</cp:lastModifiedBy>
  <cp:lastPrinted>2023-06-01T15:09:55Z</cp:lastPrinted>
  <dcterms:created xsi:type="dcterms:W3CDTF">2019-02-08T13:48:25Z</dcterms:created>
  <dcterms:modified xsi:type="dcterms:W3CDTF">2025-08-06T17:35:40Z</dcterms:modified>
</cp:coreProperties>
</file>